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3.xml"/>
  <Override ContentType="application/vnd.openxmlformats-officedocument.spreadsheetml.table+xml" PartName="/xl/tables/table4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15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table+xml" PartName="/xl/tables/table11.xml"/>
  <Override ContentType="application/vnd.openxmlformats-officedocument.spreadsheetml.table+xml" PartName="/xl/tables/table5.xml"/>
  <Override ContentType="application/vnd.openxmlformats-officedocument.spreadsheetml.table+xml" PartName="/xl/tables/table3.xml"/>
  <Override ContentType="application/vnd.openxmlformats-officedocument.spreadsheetml.table+xml" PartName="/xl/tables/table17.xml"/>
  <Override ContentType="application/vnd.openxmlformats-officedocument.spreadsheetml.table+xml" PartName="/xl/tables/table10.xml"/>
  <Override ContentType="application/vnd.openxmlformats-officedocument.spreadsheetml.table+xml" PartName="/xl/tables/table7.xml"/>
  <Override ContentType="application/vnd.openxmlformats-officedocument.spreadsheetml.table+xml" PartName="/xl/tables/table16.xml"/>
  <Override ContentType="application/vnd.openxmlformats-officedocument.spreadsheetml.table+xml" PartName="/xl/tables/table14.xml"/>
  <Override ContentType="application/vnd.openxmlformats-officedocument.spreadsheetml.table+xml" PartName="/xl/tables/table12.xml"/>
  <Override ContentType="application/vnd.openxmlformats-officedocument.spreadsheetml.table+xml" PartName="/xl/tables/table9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ad1" sheetId="1" r:id="rId3"/>
  </sheets>
  <definedNames/>
  <calcPr/>
</workbook>
</file>

<file path=xl/sharedStrings.xml><?xml version="1.0" encoding="utf-8"?>
<sst xmlns="http://schemas.openxmlformats.org/spreadsheetml/2006/main" count="130" uniqueCount="73">
  <si>
    <t>Dondrite Budget Proposal  2018/2019</t>
  </si>
  <si>
    <t>I. Dondrite Budget Proposal</t>
  </si>
  <si>
    <t>1. General</t>
  </si>
  <si>
    <t>Dondrite Subsidy</t>
  </si>
  <si>
    <t>Income from Event</t>
  </si>
  <si>
    <t>Total Income</t>
  </si>
  <si>
    <t>Total Expenses</t>
  </si>
  <si>
    <t>Balance</t>
  </si>
  <si>
    <t>Description</t>
  </si>
  <si>
    <t>Conscribo bookkeeping software</t>
  </si>
  <si>
    <t>Bookkeeping software: € 6,25 per month</t>
  </si>
  <si>
    <t>SNS bankaccount</t>
  </si>
  <si>
    <t>General expenses for having a business bankaccount: € 6,50 per month + additional costs</t>
  </si>
  <si>
    <t>Dondrite shirts</t>
  </si>
  <si>
    <t>15€ x 20st (large order, once a year), 20€ x 2-3 st (smaller spearate orders throughout the year) = 350 +/- 10€</t>
  </si>
  <si>
    <t>Active members lunch x2</t>
  </si>
  <si>
    <t>Expenses: € 50,00 x 2 fun shit = € 100,00</t>
  </si>
  <si>
    <t>Promotional gift</t>
  </si>
  <si>
    <t>Merchandise</t>
  </si>
  <si>
    <t xml:space="preserve">200€ sales 40 mugs (10 for gifts) </t>
  </si>
  <si>
    <t>Subtotal</t>
  </si>
  <si>
    <t>2. Activity committee</t>
  </si>
  <si>
    <t>Same as last year</t>
  </si>
  <si>
    <t>Gala</t>
  </si>
  <si>
    <t>Expenses: € 2700,00 for the bar + € 200,00 for the band + € 300,00 for promotion and decoration = € 3250,00. Event Income: €  30,00 x 120 tickets + € 500,00 Donders sponsoring = €3200,00</t>
  </si>
  <si>
    <t>Introduction activity x2</t>
  </si>
  <si>
    <t>Introduction day for newcomers in September (18) and February (19), costs include lunch</t>
  </si>
  <si>
    <t>Other activities</t>
  </si>
  <si>
    <t>Dondrite Subsidy: Free to spend € 300,00 on activities</t>
  </si>
  <si>
    <t>3. Education committee</t>
  </si>
  <si>
    <t>Career orientation symposium</t>
  </si>
  <si>
    <t>Scientific movie and lecture night</t>
  </si>
  <si>
    <t>Expenses: € 5,00 food x 40 people.</t>
  </si>
  <si>
    <t>4. Travel committee</t>
  </si>
  <si>
    <t>Trip</t>
  </si>
  <si>
    <t>Expenses:  € 150,00 x 25 participants = € 3.250,00. Dondrite subsidy:  € 18,00 x 25 participants =  € 450,00</t>
  </si>
  <si>
    <t>5. Scribe committee</t>
  </si>
  <si>
    <t>Total expenses</t>
  </si>
  <si>
    <t>Yearbook</t>
  </si>
  <si>
    <t>40 books x 5 € = 200€ on sales</t>
  </si>
  <si>
    <t>6. Synapsium committee</t>
  </si>
  <si>
    <t>Sponsoring</t>
  </si>
  <si>
    <t>Based on previous years</t>
  </si>
  <si>
    <t>Ticket sales</t>
  </si>
  <si>
    <t>€ 5,00 x 80 early bird tickets + € 7,00 x 7 regular tickets = €450,00</t>
  </si>
  <si>
    <t>Income</t>
  </si>
  <si>
    <t>Same subsidy from dondrite as previous years</t>
  </si>
  <si>
    <t>Expected expenses</t>
  </si>
  <si>
    <t>Dondrite Budget Proposal</t>
  </si>
  <si>
    <t>Grand Total</t>
  </si>
  <si>
    <t>II. Dondrite Bank Account</t>
  </si>
  <si>
    <t>1. Income</t>
  </si>
  <si>
    <t>Contribution CNS Master management</t>
  </si>
  <si>
    <t>Structural yearly contribution</t>
  </si>
  <si>
    <t>Contribution members</t>
  </si>
  <si>
    <t>€ 10,00 x 80 members = € 800,00</t>
  </si>
  <si>
    <t>Contribution Donders</t>
  </si>
  <si>
    <t>€ 15,00 x 80 members = € 1200,00</t>
  </si>
  <si>
    <t>2017/2018 rollover</t>
  </si>
  <si>
    <t>Current balance</t>
  </si>
  <si>
    <t>2. Costs and Dondrite Subsidy</t>
  </si>
  <si>
    <t>Income from eventzzz</t>
  </si>
  <si>
    <t>General</t>
  </si>
  <si>
    <t>€200 in total income is money from mug-sales</t>
  </si>
  <si>
    <t>Activity committee</t>
  </si>
  <si>
    <t>Education committee</t>
  </si>
  <si>
    <t>Travel committee</t>
  </si>
  <si>
    <t>Scribe committee</t>
  </si>
  <si>
    <t>Synapsium committee</t>
  </si>
  <si>
    <t>Lustrum</t>
  </si>
  <si>
    <t>Reservation 2019/2020 rollover</t>
  </si>
  <si>
    <t>How much we want to have left at the end of the year</t>
  </si>
  <si>
    <t>Dondrite Bank Account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</si>
</sst>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([$€-2]\ * #,##0.00_);_([$€-2]\ * \(#,##0.00\);_([$€-2]\ * &quot;-&quot;??_);_(@_)"/>
    <numFmt numFmtId="165" formatCode="[$€-2]\ #,##0;[Red]\-[$€-2]\ #,##0"/>
    <numFmt numFmtId="166" formatCode="[$£-809]#,##0.00"/>
    <numFmt numFmtId="167" formatCode="&quot;€&quot;#,##0"/>
  </numFmts>
  <fonts count="12">
    <font>
      <sz val="10.0"/>
      <color rgb="FF000000"/>
      <name val="Arial"/>
    </font>
    <font>
      <b/>
      <sz val="14.0"/>
      <color rgb="FF000000"/>
      <name val="Calibri"/>
    </font>
    <font>
      <sz val="11.0"/>
      <name val="Calibri"/>
    </font>
    <font>
      <b/>
      <sz val="12.0"/>
      <color rgb="FF000000"/>
      <name val="Calibri"/>
    </font>
    <font>
      <b/>
      <sz val="11.0"/>
      <color rgb="FF0000FF"/>
      <name val="Calibri"/>
    </font>
    <font>
      <b/>
      <sz val="11.0"/>
      <color rgb="FFFF0000"/>
      <name val="Calibri"/>
    </font>
    <font>
      <b/>
      <sz val="11.0"/>
      <name val="Calibri"/>
    </font>
    <font>
      <b/>
      <sz val="11.0"/>
      <color rgb="FF000000"/>
      <name val="Calibri"/>
    </font>
    <font>
      <sz val="11.0"/>
      <color rgb="FF000000"/>
      <name val="Calibri"/>
    </font>
    <font>
      <sz val="11.0"/>
      <color rgb="FF0000FF"/>
      <name val="Calibri"/>
    </font>
    <font>
      <sz val="11.0"/>
      <color rgb="FFFF0000"/>
      <name val="Calibri"/>
    </font>
    <font>
      <sz val="11.0"/>
      <color rgb="FF00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DEDEDE"/>
        <bgColor rgb="FFDEDEDE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D9EAD3"/>
        <bgColor rgb="FFD9EAD3"/>
      </patternFill>
    </fill>
    <fill>
      <patternFill patternType="solid">
        <fgColor rgb="FFB7B7B7"/>
        <bgColor rgb="FFB7B7B7"/>
      </patternFill>
    </fill>
  </fills>
  <borders count="6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1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vertical="bottom"/>
    </xf>
    <xf borderId="1" fillId="0" fontId="2" numFmtId="0" xfId="0" applyAlignment="1" applyBorder="1" applyFont="1">
      <alignment vertical="bottom"/>
    </xf>
    <xf borderId="2" fillId="2" fontId="3" numFmtId="0" xfId="0" applyAlignment="1" applyBorder="1" applyFill="1" applyFont="1">
      <alignment vertical="bottom"/>
    </xf>
    <xf borderId="0" fillId="3" fontId="2" numFmtId="0" xfId="0" applyAlignment="1" applyFill="1" applyFont="1">
      <alignment vertical="bottom"/>
    </xf>
    <xf borderId="2" fillId="4" fontId="3" numFmtId="0" xfId="0" applyAlignment="1" applyBorder="1" applyFill="1" applyFont="1">
      <alignment vertical="bottom"/>
    </xf>
    <xf borderId="1" fillId="5" fontId="4" numFmtId="0" xfId="0" applyAlignment="1" applyBorder="1" applyFill="1" applyFont="1">
      <alignment vertical="bottom"/>
    </xf>
    <xf borderId="3" fillId="4" fontId="4" numFmtId="0" xfId="0" applyAlignment="1" applyBorder="1" applyFont="1">
      <alignment vertical="bottom"/>
    </xf>
    <xf borderId="1" fillId="4" fontId="4" numFmtId="0" xfId="0" applyAlignment="1" applyBorder="1" applyFont="1">
      <alignment vertical="bottom"/>
    </xf>
    <xf borderId="3" fillId="4" fontId="5" numFmtId="0" xfId="0" applyAlignment="1" applyBorder="1" applyFont="1">
      <alignment vertical="bottom"/>
    </xf>
    <xf borderId="3" fillId="4" fontId="6" numFmtId="0" xfId="0" applyAlignment="1" applyBorder="1" applyFont="1">
      <alignment vertical="bottom"/>
    </xf>
    <xf borderId="1" fillId="4" fontId="7" numFmtId="0" xfId="0" applyAlignment="1" applyBorder="1" applyFont="1">
      <alignment vertical="bottom"/>
    </xf>
    <xf borderId="0" fillId="3" fontId="7" numFmtId="0" xfId="0" applyAlignment="1" applyFont="1">
      <alignment vertical="bottom"/>
    </xf>
    <xf borderId="4" fillId="3" fontId="8" numFmtId="0" xfId="0" applyAlignment="1" applyBorder="1" applyFont="1">
      <alignment vertical="bottom"/>
    </xf>
    <xf borderId="0" fillId="3" fontId="9" numFmtId="164" xfId="0" applyAlignment="1" applyFont="1" applyNumberFormat="1">
      <alignment horizontal="right" vertical="bottom"/>
    </xf>
    <xf borderId="5" fillId="3" fontId="9" numFmtId="164" xfId="0" applyAlignment="1" applyBorder="1" applyFont="1" applyNumberFormat="1">
      <alignment horizontal="right" vertical="bottom"/>
    </xf>
    <xf borderId="5" fillId="3" fontId="10" numFmtId="164" xfId="0" applyAlignment="1" applyBorder="1" applyFont="1" applyNumberFormat="1">
      <alignment horizontal="right" vertical="bottom"/>
    </xf>
    <xf borderId="5" fillId="3" fontId="2" numFmtId="164" xfId="0" applyAlignment="1" applyBorder="1" applyFont="1" applyNumberFormat="1">
      <alignment horizontal="right" vertical="bottom"/>
    </xf>
    <xf borderId="0" fillId="3" fontId="8" numFmtId="0" xfId="0" applyAlignment="1" applyFont="1">
      <alignment vertical="bottom"/>
    </xf>
    <xf borderId="0" fillId="6" fontId="8" numFmtId="0" xfId="0" applyAlignment="1" applyFill="1" applyFont="1">
      <alignment vertical="bottom"/>
    </xf>
    <xf borderId="0" fillId="3" fontId="5" numFmtId="0" xfId="0" applyAlignment="1" applyFont="1">
      <alignment vertical="bottom"/>
    </xf>
    <xf borderId="2" fillId="2" fontId="7" numFmtId="0" xfId="0" applyAlignment="1" applyBorder="1" applyFont="1">
      <alignment vertical="bottom"/>
    </xf>
    <xf borderId="1" fillId="5" fontId="4" numFmtId="164" xfId="0" applyAlignment="1" applyBorder="1" applyFont="1" applyNumberFormat="1">
      <alignment horizontal="right" vertical="bottom"/>
    </xf>
    <xf borderId="3" fillId="2" fontId="4" numFmtId="164" xfId="0" applyAlignment="1" applyBorder="1" applyFont="1" applyNumberFormat="1">
      <alignment horizontal="right" vertical="bottom"/>
    </xf>
    <xf borderId="1" fillId="2" fontId="4" numFmtId="164" xfId="0" applyAlignment="1" applyBorder="1" applyFont="1" applyNumberFormat="1">
      <alignment horizontal="right" vertical="bottom"/>
    </xf>
    <xf borderId="3" fillId="2" fontId="5" numFmtId="164" xfId="0" applyAlignment="1" applyBorder="1" applyFont="1" applyNumberFormat="1">
      <alignment horizontal="right" vertical="bottom"/>
    </xf>
    <xf borderId="3" fillId="2" fontId="6" numFmtId="164" xfId="0" applyAlignment="1" applyBorder="1" applyFont="1" applyNumberFormat="1">
      <alignment horizontal="right" vertical="bottom"/>
    </xf>
    <xf borderId="0" fillId="3" fontId="2" numFmtId="0" xfId="0" applyAlignment="1" applyFont="1">
      <alignment vertical="bottom"/>
    </xf>
    <xf borderId="1" fillId="3" fontId="2" numFmtId="0" xfId="0" applyAlignment="1" applyBorder="1" applyFont="1">
      <alignment vertical="bottom"/>
    </xf>
    <xf borderId="3" fillId="4" fontId="3" numFmtId="0" xfId="0" applyAlignment="1" applyBorder="1" applyFont="1">
      <alignment vertical="bottom"/>
    </xf>
    <xf borderId="0" fillId="4" fontId="7" numFmtId="0" xfId="0" applyAlignment="1" applyFont="1">
      <alignment vertical="bottom"/>
    </xf>
    <xf borderId="5" fillId="3" fontId="8" numFmtId="0" xfId="0" applyAlignment="1" applyBorder="1" applyFont="1">
      <alignment vertical="bottom"/>
    </xf>
    <xf borderId="0" fillId="3" fontId="5" numFmtId="165" xfId="0" applyAlignment="1" applyFont="1" applyNumberFormat="1">
      <alignment vertical="bottom"/>
    </xf>
    <xf borderId="3" fillId="3" fontId="8" numFmtId="0" xfId="0" applyAlignment="1" applyBorder="1" applyFont="1">
      <alignment vertical="bottom"/>
    </xf>
    <xf borderId="1" fillId="3" fontId="9" numFmtId="164" xfId="0" applyAlignment="1" applyBorder="1" applyFont="1" applyNumberFormat="1">
      <alignment horizontal="right" vertical="bottom"/>
    </xf>
    <xf borderId="3" fillId="3" fontId="9" numFmtId="164" xfId="0" applyAlignment="1" applyBorder="1" applyFont="1" applyNumberFormat="1">
      <alignment horizontal="right" vertical="bottom"/>
    </xf>
    <xf borderId="3" fillId="3" fontId="10" numFmtId="164" xfId="0" applyAlignment="1" applyBorder="1" applyFont="1" applyNumberFormat="1">
      <alignment horizontal="right" vertical="bottom"/>
    </xf>
    <xf borderId="3" fillId="3" fontId="2" numFmtId="164" xfId="0" applyAlignment="1" applyBorder="1" applyFont="1" applyNumberFormat="1">
      <alignment horizontal="right" vertical="bottom"/>
    </xf>
    <xf borderId="0" fillId="3" fontId="4" numFmtId="0" xfId="0" applyAlignment="1" applyFont="1">
      <alignment vertical="bottom"/>
    </xf>
    <xf borderId="3" fillId="2" fontId="7" numFmtId="0" xfId="0" applyAlignment="1" applyBorder="1" applyFont="1">
      <alignment vertical="bottom"/>
    </xf>
    <xf borderId="3" fillId="7" fontId="3" numFmtId="0" xfId="0" applyAlignment="1" applyBorder="1" applyFill="1" applyFont="1">
      <alignment vertical="bottom"/>
    </xf>
    <xf borderId="3" fillId="7" fontId="4" numFmtId="0" xfId="0" applyAlignment="1" applyBorder="1" applyFont="1">
      <alignment vertical="bottom"/>
    </xf>
    <xf borderId="1" fillId="7" fontId="4" numFmtId="0" xfId="0" applyAlignment="1" applyBorder="1" applyFont="1">
      <alignment vertical="bottom"/>
    </xf>
    <xf borderId="3" fillId="7" fontId="5" numFmtId="0" xfId="0" applyAlignment="1" applyBorder="1" applyFont="1">
      <alignment vertical="bottom"/>
    </xf>
    <xf borderId="3" fillId="7" fontId="6" numFmtId="0" xfId="0" applyAlignment="1" applyBorder="1" applyFont="1">
      <alignment vertical="bottom"/>
    </xf>
    <xf borderId="1" fillId="7" fontId="7" numFmtId="0" xfId="0" applyAlignment="1" applyBorder="1" applyFont="1">
      <alignment vertical="bottom"/>
    </xf>
    <xf borderId="0" fillId="7" fontId="7" numFmtId="0" xfId="0" applyAlignment="1" applyFont="1">
      <alignment vertical="bottom"/>
    </xf>
    <xf borderId="5" fillId="3" fontId="8" numFmtId="164" xfId="0" applyAlignment="1" applyBorder="1" applyFont="1" applyNumberFormat="1">
      <alignment horizontal="right" vertical="bottom"/>
    </xf>
    <xf borderId="0" fillId="3" fontId="2" numFmtId="166" xfId="0" applyAlignment="1" applyFont="1" applyNumberFormat="1">
      <alignment vertical="bottom"/>
    </xf>
    <xf borderId="3" fillId="5" fontId="3" numFmtId="0" xfId="0" applyAlignment="1" applyBorder="1" applyFont="1">
      <alignment vertical="bottom"/>
    </xf>
    <xf borderId="3" fillId="5" fontId="4" numFmtId="0" xfId="0" applyAlignment="1" applyBorder="1" applyFont="1">
      <alignment vertical="bottom"/>
    </xf>
    <xf borderId="3" fillId="5" fontId="5" numFmtId="0" xfId="0" applyAlignment="1" applyBorder="1" applyFont="1">
      <alignment vertical="bottom"/>
    </xf>
    <xf borderId="3" fillId="5" fontId="6" numFmtId="0" xfId="0" applyAlignment="1" applyBorder="1" applyFont="1">
      <alignment vertical="bottom"/>
    </xf>
    <xf borderId="1" fillId="5" fontId="7" numFmtId="0" xfId="0" applyAlignment="1" applyBorder="1" applyFont="1">
      <alignment vertical="bottom"/>
    </xf>
    <xf borderId="3" fillId="3" fontId="8" numFmtId="164" xfId="0" applyAlignment="1" applyBorder="1" applyFont="1" applyNumberFormat="1">
      <alignment horizontal="right" vertical="bottom"/>
    </xf>
    <xf borderId="3" fillId="5" fontId="7" numFmtId="0" xfId="0" applyAlignment="1" applyBorder="1" applyFont="1">
      <alignment vertical="bottom"/>
    </xf>
    <xf borderId="3" fillId="5" fontId="4" numFmtId="164" xfId="0" applyAlignment="1" applyBorder="1" applyFont="1" applyNumberFormat="1">
      <alignment horizontal="right" vertical="bottom"/>
    </xf>
    <xf borderId="3" fillId="5" fontId="5" numFmtId="164" xfId="0" applyAlignment="1" applyBorder="1" applyFont="1" applyNumberFormat="1">
      <alignment horizontal="right" vertical="bottom"/>
    </xf>
    <xf borderId="3" fillId="5" fontId="6" numFmtId="164" xfId="0" applyAlignment="1" applyBorder="1" applyFont="1" applyNumberFormat="1">
      <alignment horizontal="right" vertical="bottom"/>
    </xf>
    <xf borderId="1" fillId="5" fontId="6" numFmtId="0" xfId="0" applyAlignment="1" applyBorder="1" applyFont="1">
      <alignment vertical="bottom"/>
    </xf>
    <xf borderId="1" fillId="5" fontId="4" numFmtId="0" xfId="0" applyAlignment="1" applyBorder="1" applyFont="1">
      <alignment vertical="bottom"/>
    </xf>
    <xf borderId="1" fillId="5" fontId="5" numFmtId="0" xfId="0" applyAlignment="1" applyBorder="1" applyFont="1">
      <alignment vertical="bottom"/>
    </xf>
    <xf borderId="0" fillId="5" fontId="6" numFmtId="0" xfId="0" applyAlignment="1" applyFont="1">
      <alignment vertical="bottom"/>
    </xf>
    <xf borderId="1" fillId="3" fontId="9" numFmtId="167" xfId="0" applyAlignment="1" applyBorder="1" applyFont="1" applyNumberFormat="1">
      <alignment vertical="bottom"/>
    </xf>
    <xf borderId="1" fillId="0" fontId="9" numFmtId="167" xfId="0" applyAlignment="1" applyBorder="1" applyFont="1" applyNumberFormat="1">
      <alignment vertical="bottom"/>
    </xf>
    <xf borderId="1" fillId="0" fontId="2" numFmtId="167" xfId="0" applyAlignment="1" applyBorder="1" applyFont="1" applyNumberFormat="1">
      <alignment vertical="bottom"/>
    </xf>
    <xf borderId="1" fillId="5" fontId="4" numFmtId="167" xfId="0" applyAlignment="1" applyBorder="1" applyFont="1" applyNumberFormat="1">
      <alignment vertical="bottom"/>
    </xf>
    <xf borderId="1" fillId="5" fontId="6" numFmtId="167" xfId="0" applyAlignment="1" applyBorder="1" applyFont="1" applyNumberFormat="1">
      <alignment vertical="bottom"/>
    </xf>
    <xf borderId="0" fillId="5" fontId="2" numFmtId="0" xfId="0" applyAlignment="1" applyFont="1">
      <alignment vertical="bottom"/>
    </xf>
    <xf borderId="3" fillId="2" fontId="3" numFmtId="0" xfId="0" applyAlignment="1" applyBorder="1" applyFont="1">
      <alignment vertical="bottom"/>
    </xf>
    <xf borderId="1" fillId="2" fontId="4" numFmtId="0" xfId="0" applyAlignment="1" applyBorder="1" applyFont="1">
      <alignment vertical="bottom"/>
    </xf>
    <xf borderId="3" fillId="2" fontId="5" numFmtId="0" xfId="0" applyAlignment="1" applyBorder="1" applyFont="1">
      <alignment vertical="bottom"/>
    </xf>
    <xf borderId="3" fillId="2" fontId="6" numFmtId="0" xfId="0" applyAlignment="1" applyBorder="1" applyFont="1">
      <alignment vertical="bottom"/>
    </xf>
    <xf borderId="3" fillId="2" fontId="7" numFmtId="0" xfId="0" applyAlignment="1" applyBorder="1" applyFont="1">
      <alignment vertical="bottom"/>
    </xf>
    <xf borderId="3" fillId="2" fontId="4" numFmtId="164" xfId="0" applyAlignment="1" applyBorder="1" applyFont="1" applyNumberFormat="1">
      <alignment horizontal="right" vertical="bottom"/>
    </xf>
    <xf borderId="1" fillId="4" fontId="4" numFmtId="164" xfId="0" applyAlignment="1" applyBorder="1" applyFont="1" applyNumberFormat="1">
      <alignment horizontal="right" vertical="bottom"/>
    </xf>
    <xf borderId="3" fillId="2" fontId="5" numFmtId="164" xfId="0" applyAlignment="1" applyBorder="1" applyFont="1" applyNumberFormat="1">
      <alignment horizontal="right" vertical="bottom"/>
    </xf>
    <xf borderId="3" fillId="2" fontId="6" numFmtId="164" xfId="0" applyAlignment="1" applyBorder="1" applyFont="1" applyNumberFormat="1">
      <alignment horizontal="right" vertical="bottom"/>
    </xf>
    <xf borderId="2" fillId="3" fontId="3" numFmtId="0" xfId="0" applyAlignment="1" applyBorder="1" applyFont="1">
      <alignment vertical="bottom"/>
    </xf>
    <xf borderId="3" fillId="4" fontId="3" numFmtId="0" xfId="0" applyAlignment="1" applyBorder="1" applyFont="1">
      <alignment vertical="bottom"/>
    </xf>
    <xf borderId="1" fillId="4" fontId="2" numFmtId="0" xfId="0" applyAlignment="1" applyBorder="1" applyFont="1">
      <alignment vertical="bottom"/>
    </xf>
    <xf borderId="3" fillId="4" fontId="2" numFmtId="0" xfId="0" applyAlignment="1" applyBorder="1" applyFont="1">
      <alignment vertical="bottom"/>
    </xf>
    <xf borderId="5" fillId="3" fontId="8" numFmtId="0" xfId="0" applyAlignment="1" applyBorder="1" applyFont="1">
      <alignment vertical="bottom"/>
    </xf>
    <xf borderId="0" fillId="3" fontId="2" numFmtId="164" xfId="0" applyAlignment="1" applyFont="1" applyNumberFormat="1">
      <alignment vertical="bottom"/>
    </xf>
    <xf borderId="5" fillId="3" fontId="2" numFmtId="164" xfId="0" applyAlignment="1" applyBorder="1" applyFont="1" applyNumberFormat="1">
      <alignment vertical="bottom"/>
    </xf>
    <xf borderId="3" fillId="3" fontId="8" numFmtId="0" xfId="0" applyAlignment="1" applyBorder="1" applyFont="1">
      <alignment vertical="bottom"/>
    </xf>
    <xf borderId="1" fillId="3" fontId="2" numFmtId="164" xfId="0" applyAlignment="1" applyBorder="1" applyFont="1" applyNumberFormat="1">
      <alignment vertical="bottom"/>
    </xf>
    <xf borderId="3" fillId="3" fontId="2" numFmtId="164" xfId="0" applyAlignment="1" applyBorder="1" applyFont="1" applyNumberFormat="1">
      <alignment vertical="bottom"/>
    </xf>
    <xf borderId="3" fillId="4" fontId="7" numFmtId="0" xfId="0" applyAlignment="1" applyBorder="1" applyFont="1">
      <alignment vertical="bottom"/>
    </xf>
    <xf borderId="1" fillId="4" fontId="2" numFmtId="164" xfId="0" applyAlignment="1" applyBorder="1" applyFont="1" applyNumberFormat="1">
      <alignment vertical="bottom"/>
    </xf>
    <xf borderId="3" fillId="4" fontId="2" numFmtId="164" xfId="0" applyAlignment="1" applyBorder="1" applyFont="1" applyNumberFormat="1">
      <alignment vertical="bottom"/>
    </xf>
    <xf borderId="3" fillId="4" fontId="5" numFmtId="164" xfId="0" applyAlignment="1" applyBorder="1" applyFont="1" applyNumberFormat="1">
      <alignment horizontal="right" vertical="bottom"/>
    </xf>
    <xf borderId="3" fillId="4" fontId="7" numFmtId="164" xfId="0" applyAlignment="1" applyBorder="1" applyFont="1" applyNumberFormat="1">
      <alignment horizontal="right" vertical="bottom"/>
    </xf>
    <xf borderId="3" fillId="5" fontId="3" numFmtId="0" xfId="0" applyAlignment="1" applyBorder="1" applyFont="1">
      <alignment vertical="bottom"/>
    </xf>
    <xf borderId="1" fillId="5" fontId="2" numFmtId="0" xfId="0" applyAlignment="1" applyBorder="1" applyFont="1">
      <alignment vertical="bottom"/>
    </xf>
    <xf borderId="3" fillId="5" fontId="2" numFmtId="0" xfId="0" applyAlignment="1" applyBorder="1" applyFont="1">
      <alignment vertical="bottom"/>
    </xf>
    <xf borderId="1" fillId="5" fontId="4" numFmtId="0" xfId="0" applyAlignment="1" applyBorder="1" applyFont="1">
      <alignment readingOrder="0" vertical="bottom"/>
    </xf>
    <xf borderId="3" fillId="5" fontId="5" numFmtId="0" xfId="0" applyAlignment="1" applyBorder="1" applyFont="1">
      <alignment vertical="bottom"/>
    </xf>
    <xf borderId="3" fillId="5" fontId="6" numFmtId="0" xfId="0" applyAlignment="1" applyBorder="1" applyFont="1">
      <alignment vertical="bottom"/>
    </xf>
    <xf borderId="0" fillId="3" fontId="9" numFmtId="164" xfId="0" applyAlignment="1" applyFont="1" applyNumberFormat="1">
      <alignment horizontal="right" readingOrder="0" vertical="bottom"/>
    </xf>
    <xf borderId="5" fillId="3" fontId="10" numFmtId="164" xfId="0" applyAlignment="1" applyBorder="1" applyFont="1" applyNumberFormat="1">
      <alignment horizontal="right" vertical="bottom"/>
    </xf>
    <xf borderId="0" fillId="3" fontId="2" numFmtId="0" xfId="0" applyAlignment="1" applyFont="1">
      <alignment horizontal="right" readingOrder="0" vertical="bottom"/>
    </xf>
    <xf borderId="0" fillId="3" fontId="9" numFmtId="164" xfId="0" applyAlignment="1" applyFont="1" applyNumberFormat="1">
      <alignment horizontal="right" vertical="bottom"/>
    </xf>
    <xf borderId="0" fillId="3" fontId="2" numFmtId="0" xfId="0" applyAlignment="1" applyFont="1">
      <alignment horizontal="right" vertical="bottom"/>
    </xf>
    <xf borderId="5" fillId="3" fontId="10" numFmtId="164" xfId="0" applyAlignment="1" applyBorder="1" applyFont="1" applyNumberFormat="1">
      <alignment horizontal="right" readingOrder="0" vertical="bottom"/>
    </xf>
    <xf borderId="2" fillId="3" fontId="8" numFmtId="0" xfId="0" applyAlignment="1" applyBorder="1" applyFont="1">
      <alignment vertical="bottom"/>
    </xf>
    <xf borderId="1" fillId="3" fontId="9" numFmtId="164" xfId="0" applyAlignment="1" applyBorder="1" applyFont="1" applyNumberFormat="1">
      <alignment horizontal="right" vertical="bottom"/>
    </xf>
    <xf borderId="3" fillId="3" fontId="2" numFmtId="164" xfId="0" applyAlignment="1" applyBorder="1" applyFont="1" applyNumberFormat="1">
      <alignment horizontal="right" readingOrder="0" vertical="bottom"/>
    </xf>
    <xf borderId="0" fillId="6" fontId="2" numFmtId="0" xfId="0" applyAlignment="1" applyFont="1">
      <alignment horizontal="left" vertical="bottom"/>
    </xf>
    <xf borderId="3" fillId="5" fontId="7" numFmtId="0" xfId="0" applyAlignment="1" applyBorder="1" applyFont="1">
      <alignment vertical="bottom"/>
    </xf>
    <xf borderId="1" fillId="5" fontId="2" numFmtId="164" xfId="0" applyAlignment="1" applyBorder="1" applyFont="1" applyNumberFormat="1">
      <alignment vertical="bottom"/>
    </xf>
    <xf borderId="3" fillId="5" fontId="2" numFmtId="164" xfId="0" applyAlignment="1" applyBorder="1" applyFont="1" applyNumberFormat="1">
      <alignment vertical="bottom"/>
    </xf>
    <xf borderId="1" fillId="5" fontId="4" numFmtId="164" xfId="0" applyAlignment="1" applyBorder="1" applyFont="1" applyNumberFormat="1">
      <alignment horizontal="right" vertical="bottom"/>
    </xf>
    <xf borderId="3" fillId="5" fontId="5" numFmtId="164" xfId="0" applyAlignment="1" applyBorder="1" applyFont="1" applyNumberFormat="1">
      <alignment horizontal="right" vertical="bottom"/>
    </xf>
    <xf borderId="0" fillId="6" fontId="6" numFmtId="0" xfId="0" applyAlignment="1" applyFont="1">
      <alignment horizontal="right" vertical="bottom"/>
    </xf>
    <xf borderId="1" fillId="2" fontId="2" numFmtId="0" xfId="0" applyAlignment="1" applyBorder="1" applyFont="1">
      <alignment vertical="bottom"/>
    </xf>
    <xf borderId="3" fillId="2" fontId="2" numFmtId="0" xfId="0" applyAlignment="1" applyBorder="1" applyFont="1">
      <alignment vertical="bottom"/>
    </xf>
    <xf borderId="1" fillId="2" fontId="4" numFmtId="0" xfId="0" applyAlignment="1" applyBorder="1" applyFont="1">
      <alignment vertical="bottom"/>
    </xf>
    <xf borderId="3" fillId="2" fontId="5" numFmtId="0" xfId="0" applyAlignment="1" applyBorder="1" applyFont="1">
      <alignment vertical="bottom"/>
    </xf>
    <xf borderId="3" fillId="2" fontId="6" numFmtId="0" xfId="0" applyAlignment="1" applyBorder="1" applyFont="1">
      <alignment vertical="bottom"/>
    </xf>
    <xf borderId="1" fillId="2" fontId="2" numFmtId="164" xfId="0" applyAlignment="1" applyBorder="1" applyFont="1" applyNumberFormat="1">
      <alignment vertical="bottom"/>
    </xf>
    <xf borderId="3" fillId="2" fontId="2" numFmtId="164" xfId="0" applyAlignment="1" applyBorder="1" applyFont="1" applyNumberFormat="1">
      <alignment vertical="bottom"/>
    </xf>
    <xf borderId="1" fillId="2" fontId="4" numFmtId="164" xfId="0" applyAlignment="1" applyBorder="1" applyFont="1" applyNumberFormat="1">
      <alignment horizontal="right" vertical="bottom"/>
    </xf>
    <xf borderId="0" fillId="0" fontId="2" numFmtId="0" xfId="0" applyAlignment="1" applyFont="1">
      <alignment horizontal="right" vertical="bottom"/>
    </xf>
    <xf borderId="0" fillId="0" fontId="2" numFmtId="0" xfId="0" applyAlignment="1" applyFont="1">
      <alignment shrinkToFit="0" vertical="bottom" wrapText="0"/>
    </xf>
    <xf borderId="0" fillId="0" fontId="8" numFmtId="0" xfId="0" applyAlignment="1" applyFont="1">
      <alignment horizontal="right" vertical="bottom"/>
    </xf>
    <xf borderId="0" fillId="3" fontId="11" numFmtId="0" xfId="0" applyFon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D9D9D9"/>
          <bgColor rgb="FFD9D9D9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DEDEDE"/>
          <bgColor rgb="FFDEDEDE"/>
        </patternFill>
      </fill>
      <border/>
    </dxf>
  </dxfs>
  <tableStyles count="17">
    <tableStyle count="3" pivot="0" name="Blad1-style">
      <tableStyleElement dxfId="1" type="headerRow"/>
      <tableStyleElement dxfId="2" type="firstRowStripe"/>
      <tableStyleElement dxfId="2" type="secondRowStripe"/>
    </tableStyle>
    <tableStyle count="3" pivot="0" name="Blad1-style 2">
      <tableStyleElement dxfId="1" type="headerRow"/>
      <tableStyleElement dxfId="2" type="firstRowStripe"/>
      <tableStyleElement dxfId="2" type="secondRowStripe"/>
    </tableStyle>
    <tableStyle count="3" pivot="0" name="Blad1-style 3">
      <tableStyleElement dxfId="1" type="headerRow"/>
      <tableStyleElement dxfId="2" type="firstRowStripe"/>
      <tableStyleElement dxfId="2" type="secondRowStripe"/>
    </tableStyle>
    <tableStyle count="3" pivot="0" name="Blad1-style 4">
      <tableStyleElement dxfId="1" type="headerRow"/>
      <tableStyleElement dxfId="2" type="firstRowStripe"/>
      <tableStyleElement dxfId="2" type="secondRowStripe"/>
    </tableStyle>
    <tableStyle count="3" pivot="0" name="Blad1-style 5">
      <tableStyleElement dxfId="1" type="headerRow"/>
      <tableStyleElement dxfId="2" type="firstRowStripe"/>
      <tableStyleElement dxfId="2" type="secondRowStripe"/>
    </tableStyle>
    <tableStyle count="4" pivot="0" name="Blad1-style 6">
      <tableStyleElement dxfId="1" type="headerRow"/>
      <tableStyleElement dxfId="2" type="firstRowStripe"/>
      <tableStyleElement dxfId="2" type="secondRowStripe"/>
      <tableStyleElement dxfId="3" type="totalRow"/>
    </tableStyle>
    <tableStyle count="4" pivot="0" name="Blad1-style 7">
      <tableStyleElement dxfId="1" type="headerRow"/>
      <tableStyleElement dxfId="2" type="firstRowStripe"/>
      <tableStyleElement dxfId="2" type="secondRowStripe"/>
      <tableStyleElement dxfId="3" type="totalRow"/>
    </tableStyle>
    <tableStyle count="4" pivot="0" name="Blad1-style 8">
      <tableStyleElement dxfId="1" type="headerRow"/>
      <tableStyleElement dxfId="2" type="firstRowStripe"/>
      <tableStyleElement dxfId="2" type="secondRowStripe"/>
      <tableStyleElement dxfId="3" type="totalRow"/>
    </tableStyle>
    <tableStyle count="4" pivot="0" name="Blad1-style 9">
      <tableStyleElement dxfId="1" type="headerRow"/>
      <tableStyleElement dxfId="2" type="firstRowStripe"/>
      <tableStyleElement dxfId="2" type="secondRowStripe"/>
      <tableStyleElement dxfId="3" type="totalRow"/>
    </tableStyle>
    <tableStyle count="3" pivot="0" name="Blad1-style 10">
      <tableStyleElement dxfId="1" type="headerRow"/>
      <tableStyleElement dxfId="2" type="firstRowStripe"/>
      <tableStyleElement dxfId="2" type="secondRowStripe"/>
    </tableStyle>
    <tableStyle count="3" pivot="0" name="Blad1-style 11">
      <tableStyleElement dxfId="1" type="headerRow"/>
      <tableStyleElement dxfId="2" type="firstRowStripe"/>
      <tableStyleElement dxfId="2" type="secondRowStripe"/>
    </tableStyle>
    <tableStyle count="3" pivot="0" name="Blad1-style 12">
      <tableStyleElement dxfId="1" type="headerRow"/>
      <tableStyleElement dxfId="2" type="firstRowStripe"/>
      <tableStyleElement dxfId="2" type="secondRowStripe"/>
    </tableStyle>
    <tableStyle count="2" pivot="0" name="Blad1-style 13">
      <tableStyleElement dxfId="2" type="firstRowStripe"/>
      <tableStyleElement dxfId="2" type="secondRowStripe"/>
    </tableStyle>
    <tableStyle count="4" pivot="0" name="Blad1-style 14">
      <tableStyleElement dxfId="1" type="headerRow"/>
      <tableStyleElement dxfId="2" type="firstRowStripe"/>
      <tableStyleElement dxfId="2" type="secondRowStripe"/>
      <tableStyleElement dxfId="3" type="totalRow"/>
    </tableStyle>
    <tableStyle count="3" pivot="0" name="Blad1-style 15">
      <tableStyleElement dxfId="1" type="headerRow"/>
      <tableStyleElement dxfId="2" type="firstRowStripe"/>
      <tableStyleElement dxfId="2" type="secondRowStripe"/>
    </tableStyle>
    <tableStyle count="2" pivot="0" name="Blad1-style 16">
      <tableStyleElement dxfId="2" type="firstRowStripe"/>
      <tableStyleElement dxfId="2" type="secondRowStripe"/>
    </tableStyle>
    <tableStyle count="3" pivot="0" name="Blad1-style 17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C41" displayName="Table_1" id="1">
  <tableColumns count="1">
    <tableColumn name="Column1" id="1"/>
  </tableColumns>
  <tableStyleInfo name="Blad1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0.xml><?xml version="1.0" encoding="utf-8"?>
<table xmlns="http://schemas.openxmlformats.org/spreadsheetml/2006/main" headerRowCount="0" ref="A25:H27" displayName="Table_10" id="10">
  <tableColumns count="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</tableColumns>
  <tableStyleInfo name="Blad1-style 10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1.xml><?xml version="1.0" encoding="utf-8"?>
<table xmlns="http://schemas.openxmlformats.org/spreadsheetml/2006/main" ref="G63:G64" displayName="Table_11" id="11">
  <tableColumns count="1">
    <tableColumn name="Description" id="1"/>
  </tableColumns>
  <tableStyleInfo name="Blad1-style 11" showColumnStripes="0" showFirstColumn="1" showLastColumn="1" showRowStripes="1"/>
</table>
</file>

<file path=xl/tables/table12.xml><?xml version="1.0" encoding="utf-8"?>
<table xmlns="http://schemas.openxmlformats.org/spreadsheetml/2006/main" headerRowCount="0" ref="D52" displayName="Table_12" id="12">
  <tableColumns count="1">
    <tableColumn name="Column1" id="1"/>
  </tableColumns>
  <tableStyleInfo name="Blad1-style 1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3.xml><?xml version="1.0" encoding="utf-8"?>
<table xmlns="http://schemas.openxmlformats.org/spreadsheetml/2006/main" headerRowCount="0" ref="D42" displayName="Table_13" id="13">
  <tableColumns count="1">
    <tableColumn name="Column1" id="1"/>
  </tableColumns>
  <tableStyleInfo name="Blad1-style 13" showColumnStripes="0" showFirstColumn="1" showLastColumn="1" showRowStripes="1"/>
</table>
</file>

<file path=xl/tables/table14.xml><?xml version="1.0" encoding="utf-8"?>
<table xmlns="http://schemas.openxmlformats.org/spreadsheetml/2006/main" totalsRowCount="1" headerRowCount="0" ref="D45:H50" displayName="Table_14" id="14">
  <tableColumns count="5">
    <tableColumn totalsRowFunction="custom" name="Column1" id="1"/>
    <tableColumn totalsRowFunction="custom" name="Column2" id="2"/>
    <tableColumn totalsRowFunction="custom" name="Column3" id="3"/>
    <tableColumn name="Column4" id="4"/>
    <tableColumn name="Column5" id="5"/>
  </tableColumns>
  <tableStyleInfo name="Blad1-style 14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5.xml><?xml version="1.0" encoding="utf-8"?>
<table xmlns="http://schemas.openxmlformats.org/spreadsheetml/2006/main" headerRowCount="0" ref="G52" displayName="Table_15" id="15">
  <tableColumns count="1">
    <tableColumn name="Column1" id="1"/>
  </tableColumns>
  <tableStyleInfo name="Blad1-style 15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6.xml><?xml version="1.0" encoding="utf-8"?>
<table xmlns="http://schemas.openxmlformats.org/spreadsheetml/2006/main" headerRowCount="0" ref="F53:G61" displayName="Table_16" id="16">
  <tableColumns count="2">
    <tableColumn name="Column1" id="1"/>
    <tableColumn name="Column2" id="2"/>
  </tableColumns>
  <tableStyleInfo name="Blad1-style 16" showColumnStripes="0" showFirstColumn="1" showLastColumn="1" showRowStripes="1"/>
</table>
</file>

<file path=xl/tables/table17.xml><?xml version="1.0" encoding="utf-8"?>
<table xmlns="http://schemas.openxmlformats.org/spreadsheetml/2006/main" ref="B41:B42" displayName="Table_17" id="17">
  <tableColumns count="1">
    <tableColumn name="Dondrite Subsidy" id="1"/>
  </tableColumns>
  <tableStyleInfo name="Blad1-style 17" showColumnStripes="0" showFirstColumn="1" showLastColumn="1" showRowStripes="1"/>
</table>
</file>

<file path=xl/tables/table2.xml><?xml version="1.0" encoding="utf-8"?>
<table xmlns="http://schemas.openxmlformats.org/spreadsheetml/2006/main" headerRowCount="0" ref="G41" displayName="Table_2" id="2">
  <tableColumns count="1">
    <tableColumn name="Column1" id="1"/>
  </tableColumns>
  <tableStyleInfo name="Blad1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headerRowCount="0" ref="D41" displayName="Table_3" id="3">
  <tableColumns count="1">
    <tableColumn name="Column1" id="1"/>
  </tableColumns>
  <tableStyleInfo name="Blad1-style 3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headerRowCount="0" ref="E41" displayName="Table_4" id="4">
  <tableColumns count="1">
    <tableColumn name="Column1" id="1"/>
  </tableColumns>
  <tableStyleInfo name="Blad1-style 4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5.xml><?xml version="1.0" encoding="utf-8"?>
<table xmlns="http://schemas.openxmlformats.org/spreadsheetml/2006/main" headerRowCount="0" ref="F41" displayName="Table_5" id="5">
  <tableColumns count="1">
    <tableColumn name="Column1" id="1"/>
  </tableColumns>
  <tableStyleInfo name="Blad1-style 5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6.xml><?xml version="1.0" encoding="utf-8"?>
<table xmlns="http://schemas.openxmlformats.org/spreadsheetml/2006/main" headerRowCount="0" ref="A33:H38" displayName="Table_6" id="6">
  <tableColumns count="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</tableColumns>
  <tableStyleInfo name="Blad1-style 6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7.xml><?xml version="1.0" encoding="utf-8"?>
<table xmlns="http://schemas.openxmlformats.org/spreadsheetml/2006/main" headerRowCount="0" ref="A4:I11" displayName="Table_7" id="7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Blad1-style 7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8.xml><?xml version="1.0" encoding="utf-8"?>
<table xmlns="http://schemas.openxmlformats.org/spreadsheetml/2006/main" ref="A19:H23" displayName="Table_8" id="8">
  <tableColumns count="8">
    <tableColumn name="3. Education committee" id="1"/>
    <tableColumn name="Dondrite Subsidy" id="2"/>
    <tableColumn name="Income from Event" id="3"/>
    <tableColumn name="Total Income" id="4"/>
    <tableColumn name="Total Expenses" id="5"/>
    <tableColumn name="Balance" id="6"/>
    <tableColumn name="Description" id="7"/>
    <tableColumn name="Same as last year" id="8"/>
  </tableColumns>
  <tableStyleInfo name="Blad1-style 8" showColumnStripes="0" showFirstColumn="1" showLastColumn="1" showRowStripes="1"/>
</table>
</file>

<file path=xl/tables/table9.xml><?xml version="1.0" encoding="utf-8"?>
<table xmlns="http://schemas.openxmlformats.org/spreadsheetml/2006/main" ref="A13:H17" displayName="Table_9" id="9">
  <tableColumns count="8">
    <tableColumn name="2. Activity committee" id="1"/>
    <tableColumn name="Dondrite Subsidy" id="2"/>
    <tableColumn name="Income from Event" id="3"/>
    <tableColumn name="Total Income" id="4"/>
    <tableColumn name="Total Expenses" id="5"/>
    <tableColumn name="Balance" id="6"/>
    <tableColumn name="Description" id="7"/>
    <tableColumn name="Same as last year" id="8"/>
  </tableColumns>
  <tableStyleInfo name="Blad1-style 9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table" Target="../tables/table2.xml"/><Relationship Id="rId31" Type="http://schemas.openxmlformats.org/officeDocument/2006/relationships/table" Target="../tables/table13.xml"/><Relationship Id="rId30" Type="http://schemas.openxmlformats.org/officeDocument/2006/relationships/table" Target="../tables/table12.xml"/><Relationship Id="rId22" Type="http://schemas.openxmlformats.org/officeDocument/2006/relationships/table" Target="../tables/table4.xml"/><Relationship Id="rId33" Type="http://schemas.openxmlformats.org/officeDocument/2006/relationships/table" Target="../tables/table15.xml"/><Relationship Id="rId21" Type="http://schemas.openxmlformats.org/officeDocument/2006/relationships/table" Target="../tables/table3.xml"/><Relationship Id="rId32" Type="http://schemas.openxmlformats.org/officeDocument/2006/relationships/table" Target="../tables/table14.xml"/><Relationship Id="rId24" Type="http://schemas.openxmlformats.org/officeDocument/2006/relationships/table" Target="../tables/table6.xml"/><Relationship Id="rId35" Type="http://schemas.openxmlformats.org/officeDocument/2006/relationships/table" Target="../tables/table17.xml"/><Relationship Id="rId23" Type="http://schemas.openxmlformats.org/officeDocument/2006/relationships/table" Target="../tables/table5.xml"/><Relationship Id="rId34" Type="http://schemas.openxmlformats.org/officeDocument/2006/relationships/table" Target="../tables/table16.xml"/><Relationship Id="rId1" Type="http://schemas.openxmlformats.org/officeDocument/2006/relationships/drawing" Target="../drawings/drawing1.xml"/><Relationship Id="rId26" Type="http://schemas.openxmlformats.org/officeDocument/2006/relationships/table" Target="../tables/table8.xml"/><Relationship Id="rId25" Type="http://schemas.openxmlformats.org/officeDocument/2006/relationships/table" Target="../tables/table7.xml"/><Relationship Id="rId28" Type="http://schemas.openxmlformats.org/officeDocument/2006/relationships/table" Target="../tables/table10.xml"/><Relationship Id="rId27" Type="http://schemas.openxmlformats.org/officeDocument/2006/relationships/table" Target="../tables/table9.xml"/><Relationship Id="rId19" Type="http://schemas.openxmlformats.org/officeDocument/2006/relationships/table" Target="../tables/table1.xml"/><Relationship Id="rId29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27.86"/>
    <col customWidth="1" min="2" max="6" width="14.43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</row>
    <row r="2" ht="15.75" customHeight="1">
      <c r="A2" s="3"/>
      <c r="B2" s="2"/>
      <c r="C2" s="2"/>
      <c r="D2" s="2"/>
      <c r="E2" s="2"/>
      <c r="F2" s="2"/>
      <c r="G2" s="2"/>
      <c r="H2" s="2"/>
    </row>
    <row r="3" ht="15.75" customHeight="1">
      <c r="A3" s="4" t="s">
        <v>1</v>
      </c>
      <c r="B3" s="3"/>
      <c r="C3" s="3"/>
      <c r="D3" s="3"/>
      <c r="E3" s="3"/>
      <c r="F3" s="3"/>
      <c r="G3" s="3"/>
      <c r="H3" s="5"/>
    </row>
    <row r="4" ht="15.75" customHeight="1">
      <c r="A4" s="6" t="s">
        <v>2</v>
      </c>
      <c r="B4" s="7" t="s">
        <v>3</v>
      </c>
      <c r="C4" s="8" t="s">
        <v>4</v>
      </c>
      <c r="D4" s="9" t="s">
        <v>5</v>
      </c>
      <c r="E4" s="10" t="s">
        <v>6</v>
      </c>
      <c r="F4" s="11" t="s">
        <v>7</v>
      </c>
      <c r="G4" s="12" t="s">
        <v>8</v>
      </c>
      <c r="H4" s="13"/>
      <c r="I4" s="13"/>
    </row>
    <row r="5" ht="15.75" customHeight="1">
      <c r="A5" s="14" t="s">
        <v>9</v>
      </c>
      <c r="B5" s="15">
        <v>90.0</v>
      </c>
      <c r="C5" s="16">
        <v>0.0</v>
      </c>
      <c r="D5" s="15">
        <f t="shared" ref="D5:D6" si="1">SUM(C5,B5)</f>
        <v>90</v>
      </c>
      <c r="E5" s="17">
        <v>-90.0</v>
      </c>
      <c r="F5" s="18">
        <f t="shared" ref="F5:F6" si="2">SUM(D5:E5)</f>
        <v>0</v>
      </c>
      <c r="G5" s="19" t="s">
        <v>10</v>
      </c>
      <c r="H5" s="19"/>
      <c r="I5" s="19"/>
    </row>
    <row r="6" ht="15.75" customHeight="1">
      <c r="A6" s="14" t="s">
        <v>11</v>
      </c>
      <c r="B6" s="15">
        <v>125.0</v>
      </c>
      <c r="C6" s="16">
        <v>0.0</v>
      </c>
      <c r="D6" s="15">
        <f t="shared" si="1"/>
        <v>125</v>
      </c>
      <c r="E6" s="17">
        <v>-125.0</v>
      </c>
      <c r="F6" s="18">
        <f t="shared" si="2"/>
        <v>0</v>
      </c>
      <c r="G6" s="19" t="s">
        <v>12</v>
      </c>
      <c r="H6" s="19"/>
      <c r="I6" s="19"/>
    </row>
    <row r="7" ht="15.75" customHeight="1">
      <c r="A7" s="14" t="s">
        <v>13</v>
      </c>
      <c r="B7" s="15">
        <v>350.0</v>
      </c>
      <c r="C7" s="16">
        <v>0.0</v>
      </c>
      <c r="D7" s="15">
        <v>350.0</v>
      </c>
      <c r="E7" s="17">
        <v>-350.0</v>
      </c>
      <c r="F7" s="18">
        <v>0.0</v>
      </c>
      <c r="G7" s="19" t="s">
        <v>14</v>
      </c>
      <c r="H7" s="20"/>
      <c r="I7" s="20"/>
    </row>
    <row r="8" ht="15.75" customHeight="1">
      <c r="A8" s="14" t="s">
        <v>15</v>
      </c>
      <c r="B8" s="15">
        <v>100.0</v>
      </c>
      <c r="C8" s="16">
        <v>0.0</v>
      </c>
      <c r="D8" s="15">
        <f>SUM(C8,B8)</f>
        <v>100</v>
      </c>
      <c r="E8" s="17">
        <v>-100.0</v>
      </c>
      <c r="F8" s="18">
        <f t="shared" ref="F8:F9" si="3">SUM(D8:E8)</f>
        <v>0</v>
      </c>
      <c r="G8" s="21" t="s">
        <v>16</v>
      </c>
      <c r="H8" s="21"/>
      <c r="I8" s="21"/>
    </row>
    <row r="9" ht="15.75" customHeight="1">
      <c r="A9" s="14" t="s">
        <v>17</v>
      </c>
      <c r="B9" s="15">
        <v>100.0</v>
      </c>
      <c r="C9" s="16">
        <v>0.0</v>
      </c>
      <c r="D9" s="15">
        <v>100.0</v>
      </c>
      <c r="E9" s="17">
        <v>-100.0</v>
      </c>
      <c r="F9" s="18">
        <f t="shared" si="3"/>
        <v>0</v>
      </c>
      <c r="G9" s="19"/>
      <c r="H9" s="19"/>
      <c r="I9" s="19"/>
    </row>
    <row r="10" ht="15.75" customHeight="1">
      <c r="A10" s="14" t="s">
        <v>18</v>
      </c>
      <c r="B10" s="15">
        <v>0.0</v>
      </c>
      <c r="C10" s="16">
        <v>200.0</v>
      </c>
      <c r="D10" s="15">
        <v>200.0</v>
      </c>
      <c r="E10" s="17">
        <v>0.0</v>
      </c>
      <c r="F10" s="18">
        <v>0.0</v>
      </c>
      <c r="G10" s="19" t="s">
        <v>19</v>
      </c>
      <c r="H10" s="19"/>
      <c r="I10" s="19"/>
    </row>
    <row r="11" ht="15.75" customHeight="1">
      <c r="A11" s="22" t="s">
        <v>20</v>
      </c>
      <c r="B11" s="23">
        <f>SUM(B5:B10)</f>
        <v>765</v>
      </c>
      <c r="C11" s="24">
        <v>200.0</v>
      </c>
      <c r="D11" s="25">
        <f t="shared" ref="D11:E11" si="4">SUM(D5:D10)</f>
        <v>965</v>
      </c>
      <c r="E11" s="26">
        <f t="shared" si="4"/>
        <v>-765</v>
      </c>
      <c r="F11" s="27">
        <f>SUM(D11:E11)</f>
        <v>200</v>
      </c>
      <c r="G11" s="28"/>
      <c r="H11" s="28"/>
      <c r="I11" s="28"/>
    </row>
    <row r="12" ht="15.75" customHeight="1">
      <c r="A12" s="3"/>
      <c r="B12" s="29"/>
      <c r="C12" s="3"/>
      <c r="D12" s="3"/>
      <c r="E12" s="3"/>
      <c r="F12" s="3"/>
      <c r="G12" s="3"/>
      <c r="H12" s="2"/>
    </row>
    <row r="13" ht="15.75" customHeight="1">
      <c r="A13" s="30" t="s">
        <v>21</v>
      </c>
      <c r="B13" s="7" t="s">
        <v>3</v>
      </c>
      <c r="C13" s="8" t="s">
        <v>4</v>
      </c>
      <c r="D13" s="9" t="s">
        <v>5</v>
      </c>
      <c r="E13" s="10" t="s">
        <v>6</v>
      </c>
      <c r="F13" s="11" t="s">
        <v>7</v>
      </c>
      <c r="G13" s="12" t="s">
        <v>8</v>
      </c>
      <c r="H13" s="31" t="s">
        <v>22</v>
      </c>
    </row>
    <row r="14" ht="15.75" customHeight="1">
      <c r="A14" s="32" t="s">
        <v>23</v>
      </c>
      <c r="B14" s="15">
        <v>700.0</v>
      </c>
      <c r="C14" s="16">
        <v>2500.0</v>
      </c>
      <c r="D14" s="15">
        <f t="shared" ref="D14:D16" si="5">SUM(C14,B14)</f>
        <v>3200</v>
      </c>
      <c r="E14" s="17">
        <v>-3200.0</v>
      </c>
      <c r="F14" s="18">
        <f t="shared" ref="F14:F17" si="6">SUM(D14:E14)</f>
        <v>0</v>
      </c>
      <c r="G14" s="33" t="s">
        <v>24</v>
      </c>
      <c r="H14" s="21"/>
    </row>
    <row r="15" ht="15.75" customHeight="1">
      <c r="A15" s="32" t="s">
        <v>25</v>
      </c>
      <c r="B15" s="15">
        <v>150.0</v>
      </c>
      <c r="C15" s="16">
        <v>0.0</v>
      </c>
      <c r="D15" s="15">
        <f t="shared" si="5"/>
        <v>150</v>
      </c>
      <c r="E15" s="17">
        <v>-150.0</v>
      </c>
      <c r="F15" s="18">
        <f t="shared" si="6"/>
        <v>0</v>
      </c>
      <c r="G15" s="19" t="s">
        <v>26</v>
      </c>
      <c r="H15" s="19"/>
    </row>
    <row r="16" ht="15.75" customHeight="1">
      <c r="A16" s="34" t="s">
        <v>27</v>
      </c>
      <c r="B16" s="35">
        <v>300.0</v>
      </c>
      <c r="C16" s="36">
        <v>0.0</v>
      </c>
      <c r="D16" s="35">
        <f t="shared" si="5"/>
        <v>300</v>
      </c>
      <c r="E16" s="37">
        <v>-300.0</v>
      </c>
      <c r="F16" s="38">
        <f t="shared" si="6"/>
        <v>0</v>
      </c>
      <c r="G16" s="39" t="s">
        <v>28</v>
      </c>
      <c r="H16" s="39"/>
    </row>
    <row r="17" ht="15.75" customHeight="1">
      <c r="A17" s="40" t="s">
        <v>20</v>
      </c>
      <c r="B17" s="23">
        <f t="shared" ref="B17:E17" si="7">SUM(B14:B16)</f>
        <v>1150</v>
      </c>
      <c r="C17" s="24">
        <f t="shared" si="7"/>
        <v>2500</v>
      </c>
      <c r="D17" s="25">
        <f t="shared" si="7"/>
        <v>3650</v>
      </c>
      <c r="E17" s="26">
        <f t="shared" si="7"/>
        <v>-3650</v>
      </c>
      <c r="F17" s="27">
        <f t="shared" si="6"/>
        <v>0</v>
      </c>
      <c r="G17" s="28"/>
      <c r="H17" s="28"/>
    </row>
    <row r="18" ht="15.75" customHeight="1">
      <c r="A18" s="3"/>
      <c r="B18" s="29"/>
      <c r="C18" s="3"/>
      <c r="D18" s="3"/>
      <c r="E18" s="3"/>
      <c r="F18" s="3"/>
      <c r="G18" s="3"/>
      <c r="H18" s="2"/>
    </row>
    <row r="19" ht="15.75" customHeight="1">
      <c r="A19" s="41" t="s">
        <v>29</v>
      </c>
      <c r="B19" s="7" t="s">
        <v>3</v>
      </c>
      <c r="C19" s="42" t="s">
        <v>4</v>
      </c>
      <c r="D19" s="43" t="s">
        <v>5</v>
      </c>
      <c r="E19" s="44" t="s">
        <v>6</v>
      </c>
      <c r="F19" s="45" t="s">
        <v>7</v>
      </c>
      <c r="G19" s="46" t="s">
        <v>8</v>
      </c>
      <c r="H19" s="47" t="s">
        <v>22</v>
      </c>
    </row>
    <row r="20" ht="15.75" customHeight="1">
      <c r="A20" s="32" t="s">
        <v>30</v>
      </c>
      <c r="B20" s="15">
        <v>50.0</v>
      </c>
      <c r="C20" s="16">
        <v>100.0</v>
      </c>
      <c r="D20" s="15">
        <f t="shared" ref="D20:D22" si="8">SUM(C20,B20)</f>
        <v>150</v>
      </c>
      <c r="E20" s="17">
        <v>-150.0</v>
      </c>
      <c r="F20" s="48">
        <f t="shared" ref="F20:F22" si="9">SUM(D20:E20)</f>
        <v>0</v>
      </c>
      <c r="G20" s="19"/>
      <c r="H20" s="19"/>
    </row>
    <row r="21" ht="15.75" customHeight="1">
      <c r="A21" s="32" t="s">
        <v>31</v>
      </c>
      <c r="B21" s="15">
        <v>0.0</v>
      </c>
      <c r="C21" s="16">
        <v>200.0</v>
      </c>
      <c r="D21" s="15">
        <f t="shared" si="8"/>
        <v>200</v>
      </c>
      <c r="E21" s="17">
        <v>-200.0</v>
      </c>
      <c r="F21" s="48">
        <f t="shared" si="9"/>
        <v>0</v>
      </c>
      <c r="G21" s="21" t="s">
        <v>32</v>
      </c>
      <c r="H21" s="21"/>
    </row>
    <row r="22" ht="15.75" customHeight="1">
      <c r="A22" s="34" t="s">
        <v>27</v>
      </c>
      <c r="B22" s="35">
        <v>50.0</v>
      </c>
      <c r="C22" s="36">
        <v>0.0</v>
      </c>
      <c r="D22" s="35">
        <f t="shared" si="8"/>
        <v>50</v>
      </c>
      <c r="E22" s="37">
        <v>-50.0</v>
      </c>
      <c r="F22" s="38">
        <f t="shared" si="9"/>
        <v>0</v>
      </c>
      <c r="G22" s="49"/>
      <c r="H22" s="28"/>
    </row>
    <row r="23" ht="15.75" customHeight="1">
      <c r="A23" s="40" t="s">
        <v>20</v>
      </c>
      <c r="B23" s="23">
        <f t="shared" ref="B23:E23" si="10">SUM(B20:B22)</f>
        <v>100</v>
      </c>
      <c r="C23" s="24">
        <f t="shared" si="10"/>
        <v>300</v>
      </c>
      <c r="D23" s="25">
        <f t="shared" si="10"/>
        <v>400</v>
      </c>
      <c r="E23" s="26">
        <f t="shared" si="10"/>
        <v>-400</v>
      </c>
      <c r="F23" s="27">
        <f>SUM(F20:F21)</f>
        <v>0</v>
      </c>
      <c r="G23" s="28"/>
      <c r="H23" s="28"/>
    </row>
    <row r="24" ht="15.75" customHeight="1">
      <c r="A24" s="3"/>
      <c r="B24" s="29"/>
      <c r="C24" s="3"/>
      <c r="D24" s="3"/>
      <c r="E24" s="3"/>
      <c r="F24" s="3"/>
      <c r="G24" s="3"/>
      <c r="H24" s="2"/>
    </row>
    <row r="25" ht="15.75" customHeight="1">
      <c r="A25" s="50" t="s">
        <v>33</v>
      </c>
      <c r="B25" s="7" t="s">
        <v>3</v>
      </c>
      <c r="C25" s="51" t="s">
        <v>4</v>
      </c>
      <c r="D25" s="7" t="s">
        <v>5</v>
      </c>
      <c r="E25" s="52" t="s">
        <v>6</v>
      </c>
      <c r="F25" s="53" t="s">
        <v>7</v>
      </c>
      <c r="G25" s="54" t="s">
        <v>8</v>
      </c>
      <c r="H25" s="13"/>
    </row>
    <row r="26" ht="15.75" customHeight="1">
      <c r="A26" s="34" t="s">
        <v>34</v>
      </c>
      <c r="B26" s="35">
        <v>450.0</v>
      </c>
      <c r="C26" s="36">
        <v>3250.0</v>
      </c>
      <c r="D26" s="35">
        <f>SUM(C26,B26)</f>
        <v>3700</v>
      </c>
      <c r="E26" s="37">
        <v>-3700.0</v>
      </c>
      <c r="F26" s="55">
        <f>SUM(D26:E26)</f>
        <v>0</v>
      </c>
      <c r="G26" s="21" t="s">
        <v>35</v>
      </c>
      <c r="H26" s="21"/>
    </row>
    <row r="27" ht="15.75" customHeight="1">
      <c r="A27" s="56" t="s">
        <v>20</v>
      </c>
      <c r="B27" s="23">
        <f t="shared" ref="B27:F27" si="11">SUM(B26)</f>
        <v>450</v>
      </c>
      <c r="C27" s="57">
        <f t="shared" si="11"/>
        <v>3250</v>
      </c>
      <c r="D27" s="23">
        <f t="shared" si="11"/>
        <v>3700</v>
      </c>
      <c r="E27" s="58">
        <f t="shared" si="11"/>
        <v>-3700</v>
      </c>
      <c r="F27" s="59">
        <f t="shared" si="11"/>
        <v>0</v>
      </c>
      <c r="G27" s="28"/>
      <c r="H27" s="28"/>
    </row>
    <row r="28" ht="15.75" customHeight="1">
      <c r="A28" s="3"/>
      <c r="B28" s="29"/>
      <c r="C28" s="3"/>
      <c r="D28" s="3"/>
      <c r="E28" s="3"/>
      <c r="F28" s="3"/>
      <c r="G28" s="2"/>
      <c r="H28" s="2"/>
    </row>
    <row r="29" ht="15.75" customHeight="1">
      <c r="A29" s="60" t="s">
        <v>36</v>
      </c>
      <c r="B29" s="61" t="s">
        <v>3</v>
      </c>
      <c r="C29" s="61" t="s">
        <v>4</v>
      </c>
      <c r="D29" s="61" t="s">
        <v>5</v>
      </c>
      <c r="E29" s="62" t="s">
        <v>37</v>
      </c>
      <c r="F29" s="60" t="s">
        <v>7</v>
      </c>
      <c r="G29" s="63" t="s">
        <v>8</v>
      </c>
      <c r="H29" s="2"/>
    </row>
    <row r="30" ht="15.75" customHeight="1">
      <c r="A30" s="3" t="s">
        <v>38</v>
      </c>
      <c r="B30" s="64">
        <v>150.0</v>
      </c>
      <c r="C30" s="65">
        <v>200.0</v>
      </c>
      <c r="D30" s="65">
        <f>SUM(B30:C30)</f>
        <v>350</v>
      </c>
      <c r="E30" s="66">
        <v>-350.0</v>
      </c>
      <c r="F30" s="66">
        <f t="shared" ref="F30:F31" si="12">SUM(D30:E30)</f>
        <v>0</v>
      </c>
      <c r="G30" s="2" t="s">
        <v>39</v>
      </c>
      <c r="H30" s="2"/>
    </row>
    <row r="31" ht="15.75" customHeight="1">
      <c r="A31" s="60" t="s">
        <v>20</v>
      </c>
      <c r="B31" s="67">
        <v>150.0</v>
      </c>
      <c r="C31" s="67">
        <v>200.0</v>
      </c>
      <c r="D31" s="67">
        <v>350.0</v>
      </c>
      <c r="E31" s="68">
        <v>-350.0</v>
      </c>
      <c r="F31" s="68">
        <f t="shared" si="12"/>
        <v>0</v>
      </c>
      <c r="G31" s="69"/>
      <c r="H31" s="2"/>
    </row>
    <row r="32" ht="15.75" customHeight="1">
      <c r="A32" s="3"/>
      <c r="B32" s="29"/>
      <c r="C32" s="3"/>
      <c r="D32" s="3"/>
      <c r="E32" s="3"/>
      <c r="F32" s="3"/>
      <c r="G32" s="3"/>
      <c r="H32" s="2"/>
    </row>
    <row r="33" ht="15.75" customHeight="1">
      <c r="A33" s="30" t="s">
        <v>40</v>
      </c>
      <c r="B33" s="7" t="s">
        <v>3</v>
      </c>
      <c r="C33" s="8" t="s">
        <v>4</v>
      </c>
      <c r="D33" s="9" t="s">
        <v>5</v>
      </c>
      <c r="E33" s="10" t="s">
        <v>6</v>
      </c>
      <c r="F33" s="11" t="s">
        <v>7</v>
      </c>
      <c r="G33" s="12" t="s">
        <v>8</v>
      </c>
      <c r="H33" s="13"/>
    </row>
    <row r="34" ht="15.75" customHeight="1">
      <c r="A34" s="32" t="s">
        <v>41</v>
      </c>
      <c r="B34" s="15">
        <v>0.0</v>
      </c>
      <c r="C34" s="16">
        <v>2100.0</v>
      </c>
      <c r="D34" s="15">
        <f>SUM(C34,B34)</f>
        <v>2100</v>
      </c>
      <c r="E34" s="17">
        <v>0.0</v>
      </c>
      <c r="F34" s="48">
        <f t="shared" ref="F34:F36" si="13">SUM(E34,D34)</f>
        <v>2100</v>
      </c>
      <c r="G34" s="28" t="s">
        <v>42</v>
      </c>
      <c r="H34" s="28"/>
    </row>
    <row r="35" ht="15.75" customHeight="1">
      <c r="A35" s="32" t="s">
        <v>43</v>
      </c>
      <c r="B35" s="15">
        <v>0.0</v>
      </c>
      <c r="C35" s="16">
        <v>450.0</v>
      </c>
      <c r="D35" s="15">
        <v>450.0</v>
      </c>
      <c r="E35" s="17">
        <v>0.0</v>
      </c>
      <c r="F35" s="48">
        <f t="shared" si="13"/>
        <v>450</v>
      </c>
      <c r="G35" s="28" t="s">
        <v>44</v>
      </c>
      <c r="H35" s="28"/>
    </row>
    <row r="36" ht="15.75" customHeight="1">
      <c r="A36" s="32" t="s">
        <v>45</v>
      </c>
      <c r="B36" s="15">
        <v>400.0</v>
      </c>
      <c r="C36" s="16">
        <v>0.0</v>
      </c>
      <c r="D36" s="15">
        <f>SUM(C36,B36)</f>
        <v>400</v>
      </c>
      <c r="E36" s="17">
        <v>0.0</v>
      </c>
      <c r="F36" s="48">
        <f t="shared" si="13"/>
        <v>400</v>
      </c>
      <c r="G36" s="28" t="s">
        <v>46</v>
      </c>
      <c r="H36" s="28"/>
    </row>
    <row r="37" ht="15.75" customHeight="1">
      <c r="A37" s="32" t="s">
        <v>47</v>
      </c>
      <c r="B37" s="15"/>
      <c r="C37" s="16"/>
      <c r="D37" s="15"/>
      <c r="E37" s="17">
        <v>-2950.0</v>
      </c>
      <c r="F37" s="48">
        <v>-2950.0</v>
      </c>
      <c r="G37" s="28" t="s">
        <v>42</v>
      </c>
      <c r="H37" s="28"/>
    </row>
    <row r="38" ht="15.75" customHeight="1">
      <c r="A38" s="40" t="s">
        <v>20</v>
      </c>
      <c r="B38" s="23">
        <f t="shared" ref="B38:C38" si="14">SUM(B34:B37)</f>
        <v>400</v>
      </c>
      <c r="C38" s="24">
        <f t="shared" si="14"/>
        <v>2550</v>
      </c>
      <c r="D38" s="25">
        <f>SUM(B38:C38)</f>
        <v>2950</v>
      </c>
      <c r="E38" s="26">
        <f t="shared" ref="E38:F38" si="15">SUM(E34:E37)</f>
        <v>-2950</v>
      </c>
      <c r="F38" s="59">
        <f t="shared" si="15"/>
        <v>0</v>
      </c>
      <c r="G38" s="28"/>
      <c r="H38" s="28"/>
    </row>
    <row r="39" ht="15.75" customHeight="1">
      <c r="A39" s="3"/>
      <c r="B39" s="29"/>
      <c r="C39" s="3"/>
      <c r="D39" s="3"/>
      <c r="E39" s="3"/>
      <c r="F39" s="3"/>
      <c r="G39" s="3"/>
      <c r="H39" s="2"/>
    </row>
    <row r="40" ht="15.75" customHeight="1">
      <c r="A40" s="3"/>
      <c r="B40" s="29"/>
      <c r="C40" s="3"/>
      <c r="D40" s="3"/>
      <c r="E40" s="3"/>
      <c r="F40" s="3"/>
      <c r="G40" s="3"/>
      <c r="H40" s="2"/>
    </row>
    <row r="41" ht="15.75" customHeight="1">
      <c r="A41" s="70" t="s">
        <v>48</v>
      </c>
      <c r="B41" s="7" t="s">
        <v>3</v>
      </c>
      <c r="C41" s="8" t="s">
        <v>4</v>
      </c>
      <c r="D41" s="71" t="s">
        <v>5</v>
      </c>
      <c r="E41" s="72" t="s">
        <v>6</v>
      </c>
      <c r="F41" s="73" t="s">
        <v>7</v>
      </c>
      <c r="G41" s="12" t="s">
        <v>8</v>
      </c>
      <c r="H41" s="2"/>
    </row>
    <row r="42" ht="15.75" customHeight="1">
      <c r="A42" s="74" t="s">
        <v>49</v>
      </c>
      <c r="B42" s="23">
        <f>SUM(, B38,B27,B31,B23,B17,B11)</f>
        <v>3015</v>
      </c>
      <c r="C42" s="75">
        <f>SUM(,C38,C31,C27,C23,C17,C11)</f>
        <v>9000</v>
      </c>
      <c r="D42" s="76">
        <f>SUM(C42,B42,)</f>
        <v>12015</v>
      </c>
      <c r="E42" s="77">
        <f>SUM(E27,E31,E38,E23,E17,E11)</f>
        <v>-11815</v>
      </c>
      <c r="F42" s="78">
        <f>SUM(F38,F27,F23,F17,F11)</f>
        <v>200</v>
      </c>
      <c r="G42" s="2"/>
      <c r="H42" s="2"/>
    </row>
    <row r="43" ht="15.75" customHeight="1">
      <c r="A43" s="3"/>
      <c r="B43" s="2"/>
      <c r="C43" s="2"/>
      <c r="D43" s="2"/>
      <c r="E43" s="2"/>
      <c r="F43" s="2"/>
      <c r="G43" s="2"/>
      <c r="H43" s="2"/>
    </row>
    <row r="44" ht="15.75" customHeight="1">
      <c r="A44" s="79" t="s">
        <v>50</v>
      </c>
      <c r="B44" s="29"/>
      <c r="C44" s="29"/>
      <c r="D44" s="29"/>
      <c r="E44" s="29"/>
      <c r="F44" s="29"/>
      <c r="G44" s="29"/>
      <c r="H44" s="5"/>
    </row>
    <row r="45" ht="15.75" customHeight="1">
      <c r="A45" s="80" t="s">
        <v>51</v>
      </c>
      <c r="B45" s="81"/>
      <c r="C45" s="82"/>
      <c r="D45" s="9" t="s">
        <v>5</v>
      </c>
      <c r="E45" s="10" t="s">
        <v>3</v>
      </c>
      <c r="F45" s="11" t="s">
        <v>7</v>
      </c>
      <c r="G45" s="12" t="s">
        <v>8</v>
      </c>
      <c r="H45" s="13"/>
    </row>
    <row r="46" ht="15.75" customHeight="1">
      <c r="A46" s="83" t="s">
        <v>52</v>
      </c>
      <c r="B46" s="84"/>
      <c r="C46" s="85"/>
      <c r="D46" s="15">
        <v>500.0</v>
      </c>
      <c r="E46" s="17">
        <v>0.0</v>
      </c>
      <c r="F46" s="18">
        <f t="shared" ref="F46:F49" si="16">SUM(E46,D46)</f>
        <v>500</v>
      </c>
      <c r="G46" s="19" t="s">
        <v>53</v>
      </c>
      <c r="H46" s="19"/>
    </row>
    <row r="47" ht="15.75" customHeight="1">
      <c r="A47" s="83" t="s">
        <v>54</v>
      </c>
      <c r="B47" s="84"/>
      <c r="C47" s="85"/>
      <c r="D47" s="15">
        <v>800.0</v>
      </c>
      <c r="E47" s="17">
        <v>0.0</v>
      </c>
      <c r="F47" s="48">
        <f t="shared" si="16"/>
        <v>800</v>
      </c>
      <c r="G47" s="19" t="s">
        <v>55</v>
      </c>
      <c r="H47" s="19"/>
    </row>
    <row r="48" ht="15.75" customHeight="1">
      <c r="A48" s="83" t="s">
        <v>56</v>
      </c>
      <c r="B48" s="84"/>
      <c r="C48" s="85"/>
      <c r="D48" s="15">
        <v>1200.0</v>
      </c>
      <c r="E48" s="17">
        <v>0.0</v>
      </c>
      <c r="F48" s="48">
        <f t="shared" si="16"/>
        <v>1200</v>
      </c>
      <c r="G48" s="19" t="s">
        <v>57</v>
      </c>
      <c r="H48" s="19"/>
    </row>
    <row r="49" ht="15.75" customHeight="1">
      <c r="A49" s="86" t="s">
        <v>58</v>
      </c>
      <c r="B49" s="87"/>
      <c r="C49" s="88"/>
      <c r="D49" s="35">
        <v>1920.59</v>
      </c>
      <c r="E49" s="37">
        <v>0.0</v>
      </c>
      <c r="F49" s="55">
        <f t="shared" si="16"/>
        <v>1920.59</v>
      </c>
      <c r="G49" s="19" t="s">
        <v>59</v>
      </c>
      <c r="H49" s="19"/>
    </row>
    <row r="50" ht="15.75" customHeight="1">
      <c r="A50" s="89" t="s">
        <v>20</v>
      </c>
      <c r="B50" s="90"/>
      <c r="C50" s="91"/>
      <c r="D50" s="76">
        <f t="shared" ref="D50:F50" si="17">SUM(D46:D49)</f>
        <v>4420.59</v>
      </c>
      <c r="E50" s="92">
        <f t="shared" si="17"/>
        <v>0</v>
      </c>
      <c r="F50" s="93">
        <f t="shared" si="17"/>
        <v>4420.59</v>
      </c>
      <c r="G50" s="28"/>
      <c r="H50" s="28"/>
    </row>
    <row r="51" ht="15.75" customHeight="1">
      <c r="A51" s="3"/>
      <c r="B51" s="3"/>
      <c r="C51" s="3"/>
      <c r="D51" s="3"/>
      <c r="E51" s="3"/>
      <c r="F51" s="3"/>
      <c r="G51" s="3"/>
      <c r="H51" s="2"/>
    </row>
    <row r="52" ht="15.75" customHeight="1">
      <c r="A52" s="94" t="s">
        <v>60</v>
      </c>
      <c r="B52" s="95"/>
      <c r="C52" s="96"/>
      <c r="D52" s="97" t="s">
        <v>61</v>
      </c>
      <c r="E52" s="98" t="s">
        <v>3</v>
      </c>
      <c r="F52" s="99" t="s">
        <v>7</v>
      </c>
      <c r="G52" s="54" t="s">
        <v>8</v>
      </c>
      <c r="H52" s="2"/>
    </row>
    <row r="53" ht="15.75" customHeight="1">
      <c r="A53" s="83" t="s">
        <v>62</v>
      </c>
      <c r="B53" s="84"/>
      <c r="C53" s="85"/>
      <c r="D53" s="100">
        <v>200.0</v>
      </c>
      <c r="E53" s="101">
        <f>-SUM(B11)</f>
        <v>-765</v>
      </c>
      <c r="F53" s="18">
        <f t="shared" ref="F53:F56" si="18">SUM(E53,D53)</f>
        <v>-565</v>
      </c>
      <c r="G53" s="102" t="s">
        <v>63</v>
      </c>
      <c r="H53" s="2"/>
    </row>
    <row r="54" ht="15.75" customHeight="1">
      <c r="A54" s="83" t="s">
        <v>64</v>
      </c>
      <c r="B54" s="84"/>
      <c r="C54" s="85"/>
      <c r="D54" s="103">
        <v>0.0</v>
      </c>
      <c r="E54" s="101">
        <f>-SUM(B17)</f>
        <v>-1150</v>
      </c>
      <c r="F54" s="18">
        <f t="shared" si="18"/>
        <v>-1150</v>
      </c>
      <c r="G54" s="104"/>
      <c r="H54" s="2"/>
    </row>
    <row r="55" ht="15.75" customHeight="1">
      <c r="A55" s="83" t="s">
        <v>65</v>
      </c>
      <c r="B55" s="84"/>
      <c r="C55" s="85"/>
      <c r="D55" s="103">
        <v>0.0</v>
      </c>
      <c r="E55" s="101">
        <f>-SUM(B23)</f>
        <v>-100</v>
      </c>
      <c r="F55" s="18">
        <f t="shared" si="18"/>
        <v>-100</v>
      </c>
      <c r="G55" s="104"/>
      <c r="H55" s="2"/>
    </row>
    <row r="56" ht="15.75" customHeight="1">
      <c r="A56" s="83" t="s">
        <v>66</v>
      </c>
      <c r="B56" s="84"/>
      <c r="C56" s="85"/>
      <c r="D56" s="103">
        <v>0.0</v>
      </c>
      <c r="E56" s="101">
        <f>-SUM(B27)</f>
        <v>-450</v>
      </c>
      <c r="F56" s="18">
        <f t="shared" si="18"/>
        <v>-450</v>
      </c>
      <c r="G56" s="104"/>
      <c r="H56" s="2"/>
    </row>
    <row r="57" ht="15.75" customHeight="1">
      <c r="A57" s="83" t="s">
        <v>67</v>
      </c>
      <c r="B57" s="84"/>
      <c r="C57" s="85"/>
      <c r="D57" s="103">
        <v>0.0</v>
      </c>
      <c r="E57" s="101">
        <v>-150.0</v>
      </c>
      <c r="F57" s="18">
        <v>-150.0</v>
      </c>
      <c r="G57" s="104"/>
      <c r="H57" s="2"/>
    </row>
    <row r="58" ht="15.75" customHeight="1">
      <c r="A58" s="83" t="s">
        <v>68</v>
      </c>
      <c r="B58" s="84"/>
      <c r="C58" s="85"/>
      <c r="D58" s="103">
        <v>0.0</v>
      </c>
      <c r="E58" s="101">
        <v>-400.0</v>
      </c>
      <c r="F58" s="18">
        <f>SUM(E58,D58)</f>
        <v>-400</v>
      </c>
      <c r="G58" s="104"/>
      <c r="H58" s="2"/>
    </row>
    <row r="59" ht="15.75" customHeight="1">
      <c r="A59" s="83" t="s">
        <v>69</v>
      </c>
      <c r="B59" s="84"/>
      <c r="C59" s="85"/>
      <c r="D59" s="103">
        <v>0.0</v>
      </c>
      <c r="E59" s="105">
        <v>-100.0</v>
      </c>
      <c r="F59" s="18">
        <v>-100.0</v>
      </c>
      <c r="G59" s="104"/>
      <c r="H59" s="2"/>
    </row>
    <row r="60" ht="15.75" customHeight="1">
      <c r="A60" s="106" t="s">
        <v>70</v>
      </c>
      <c r="B60" s="87"/>
      <c r="C60" s="88"/>
      <c r="D60" s="107">
        <v>0.0</v>
      </c>
      <c r="E60" s="105">
        <v>-1505.59</v>
      </c>
      <c r="F60" s="108">
        <v>-1505.59</v>
      </c>
      <c r="G60" s="109" t="s">
        <v>71</v>
      </c>
      <c r="H60" s="2"/>
    </row>
    <row r="61" ht="15.75" customHeight="1">
      <c r="A61" s="110" t="s">
        <v>20</v>
      </c>
      <c r="B61" s="111"/>
      <c r="C61" s="112"/>
      <c r="D61" s="113">
        <f t="shared" ref="D61:F61" si="19">SUM(D53:D60)</f>
        <v>200</v>
      </c>
      <c r="E61" s="114">
        <f t="shared" si="19"/>
        <v>-4620.59</v>
      </c>
      <c r="F61" s="59">
        <f t="shared" si="19"/>
        <v>-4420.59</v>
      </c>
      <c r="G61" s="115"/>
      <c r="H61" s="2"/>
    </row>
    <row r="62" ht="15.75" customHeight="1">
      <c r="A62" s="3"/>
      <c r="B62" s="3"/>
      <c r="C62" s="3"/>
      <c r="D62" s="3"/>
      <c r="E62" s="3"/>
      <c r="F62" s="3"/>
      <c r="G62" s="3"/>
      <c r="H62" s="2"/>
    </row>
    <row r="63" ht="15.75" customHeight="1">
      <c r="A63" s="70" t="s">
        <v>72</v>
      </c>
      <c r="B63" s="116"/>
      <c r="C63" s="117"/>
      <c r="D63" s="118" t="s">
        <v>5</v>
      </c>
      <c r="E63" s="119" t="s">
        <v>6</v>
      </c>
      <c r="F63" s="120" t="s">
        <v>7</v>
      </c>
      <c r="G63" s="12" t="s">
        <v>8</v>
      </c>
      <c r="H63" s="2"/>
    </row>
    <row r="64" ht="15.75" customHeight="1">
      <c r="A64" s="74" t="s">
        <v>49</v>
      </c>
      <c r="B64" s="121"/>
      <c r="C64" s="122"/>
      <c r="D64" s="123">
        <f>SUM(D61,D50)</f>
        <v>4620.59</v>
      </c>
      <c r="E64" s="77">
        <f>SUM(E61)</f>
        <v>-4620.59</v>
      </c>
      <c r="F64" s="78">
        <f>SUM(F61,F50)</f>
        <v>0</v>
      </c>
      <c r="G64" s="31"/>
      <c r="H64" s="2"/>
    </row>
    <row r="65" ht="15.75" customHeight="1">
      <c r="A65" s="2"/>
      <c r="B65" s="2"/>
      <c r="C65" s="2"/>
      <c r="D65" s="2"/>
      <c r="E65" s="2"/>
      <c r="F65" s="2"/>
      <c r="G65" s="2"/>
      <c r="H65" s="2"/>
    </row>
    <row r="66" ht="15.75" customHeight="1">
      <c r="A66" s="2"/>
      <c r="B66" s="2"/>
      <c r="C66" s="2"/>
      <c r="D66" s="2"/>
      <c r="E66" s="2"/>
      <c r="F66" s="2"/>
      <c r="G66" s="2"/>
      <c r="H66" s="2"/>
    </row>
    <row r="67" ht="15.75" customHeight="1">
      <c r="A67" s="2"/>
      <c r="B67" s="2"/>
      <c r="C67" s="2"/>
      <c r="D67" s="2"/>
      <c r="E67" s="2"/>
      <c r="F67" s="2"/>
      <c r="G67" s="2"/>
      <c r="H67" s="2"/>
    </row>
    <row r="68" ht="15.75" customHeight="1">
      <c r="A68" s="124"/>
      <c r="B68" s="125"/>
      <c r="C68" s="2"/>
      <c r="D68" s="2"/>
      <c r="E68" s="124"/>
      <c r="F68" s="2"/>
      <c r="G68" s="2"/>
      <c r="H68" s="2"/>
    </row>
    <row r="69" ht="15.75" customHeight="1">
      <c r="A69" s="126"/>
      <c r="B69" s="127"/>
      <c r="C69" s="2"/>
      <c r="D69" s="2"/>
      <c r="E69" s="126"/>
      <c r="F69" s="2"/>
      <c r="G69" s="2"/>
      <c r="H69" s="2"/>
    </row>
    <row r="70" ht="15.75" customHeight="1">
      <c r="A70" s="126"/>
      <c r="B70" s="127"/>
      <c r="C70" s="2"/>
      <c r="D70" s="2"/>
      <c r="E70" s="126"/>
      <c r="F70" s="2"/>
      <c r="G70" s="2"/>
      <c r="H70" s="2"/>
    </row>
    <row r="71" ht="15.75" customHeight="1">
      <c r="A71" s="2"/>
      <c r="B71" s="127"/>
      <c r="C71" s="2"/>
      <c r="D71" s="2"/>
      <c r="E71" s="126"/>
      <c r="F71" s="2"/>
      <c r="G71" s="2"/>
      <c r="H71" s="2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7" right="0.7" top="0.75"/>
  <pageSetup cellComments="atEnd" orientation="landscape" pageOrder="overThenDown"/>
  <drawing r:id="rId1"/>
  <tableParts count="17"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</tableParts>
</worksheet>
</file>